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WINE 2019\TWINE 2019\Template - Refixes &amp; Loan Structure\Calculators\Calculators (Clients &amp; Website)\"/>
    </mc:Choice>
  </mc:AlternateContent>
  <xr:revisionPtr revIDLastSave="0" documentId="13_ncr:1_{A7791F90-B266-4DBD-ADF6-C358007AC13B}" xr6:coauthVersionLast="47" xr6:coauthVersionMax="47" xr10:uidLastSave="{00000000-0000-0000-0000-000000000000}"/>
  <bookViews>
    <workbookView xWindow="34524" yWindow="5064" windowWidth="22956" windowHeight="18600" xr2:uid="{33F185F0-BBD3-48E5-B149-EA0605A2D2A1}"/>
  </bookViews>
  <sheets>
    <sheet name="Break &amp; Refix Analysi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9" i="1"/>
  <c r="C15" i="1" s="1"/>
  <c r="C14" i="1" l="1"/>
</calcChain>
</file>

<file path=xl/sharedStrings.xml><?xml version="1.0" encoding="utf-8"?>
<sst xmlns="http://schemas.openxmlformats.org/spreadsheetml/2006/main" count="10" uniqueCount="10">
  <si>
    <t>Loan Balance</t>
  </si>
  <si>
    <t>Break Fee</t>
  </si>
  <si>
    <t>Current Rate</t>
  </si>
  <si>
    <t>Current Expiry</t>
  </si>
  <si>
    <t>Remaining Term (years)</t>
  </si>
  <si>
    <t>Term (years)</t>
  </si>
  <si>
    <t>Comparable Term (years)</t>
  </si>
  <si>
    <t>Break &amp; Refix Analysis</t>
  </si>
  <si>
    <t>Advertised Rate</t>
  </si>
  <si>
    <t>Comparable Future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</si>
</sst>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2" applyFill="1"/>
    <xf numFmtId="0" fontId="0" fillId="2" borderId="0" xfId="0" applyFill="1" applyAlignment="1">
      <alignment vertical="center"/>
    </xf>
    <xf numFmtId="10" fontId="0" fillId="2" borderId="0" xfId="0" applyNumberFormat="1" applyFill="1"/>
    <xf numFmtId="2" fontId="0" fillId="2" borderId="0" xfId="0" applyNumberFormat="1" applyFill="1"/>
    <xf numFmtId="6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Alignment="1">
      <alignment horizontal="left" indent="2"/>
    </xf>
    <xf numFmtId="0" fontId="2" fillId="4" borderId="0" xfId="0" applyFont="1" applyFill="1"/>
    <xf numFmtId="0" fontId="2" fillId="2" borderId="0" xfId="0" applyFont="1" applyFill="1"/>
    <xf numFmtId="0" fontId="0" fillId="2" borderId="0" xfId="0" applyFill="1" applyAlignment="1">
      <alignment horizontal="left" indent="3"/>
    </xf>
    <xf numFmtId="0" fontId="2" fillId="6" borderId="0" xfId="0" applyFont="1" applyFill="1"/>
    <xf numFmtId="10" fontId="2" fillId="7" borderId="0" xfId="1" applyNumberFormat="1" applyFont="1" applyFill="1" applyBorder="1" applyAlignment="1">
      <alignment horizontal="left" indent="3"/>
    </xf>
    <xf numFmtId="2" fontId="2" fillId="7" borderId="0" xfId="0" applyNumberFormat="1" applyFont="1" applyFill="1" applyAlignment="1">
      <alignment horizontal="left" indent="3"/>
    </xf>
    <xf numFmtId="0" fontId="4" fillId="2" borderId="0" xfId="2" applyFont="1" applyFill="1" applyBorder="1" applyAlignment="1">
      <alignment horizontal="center" vertical="center"/>
    </xf>
    <xf numFmtId="2" fontId="0" fillId="8" borderId="0" xfId="0" applyNumberFormat="1" applyFill="1" applyAlignment="1">
      <alignment horizontal="left" indent="3"/>
    </xf>
    <xf numFmtId="0" fontId="4" fillId="2" borderId="0" xfId="2" applyFont="1" applyFill="1" applyBorder="1" applyAlignment="1">
      <alignment vertical="center"/>
    </xf>
    <xf numFmtId="6" fontId="0" fillId="5" borderId="0" xfId="0" applyNumberFormat="1" applyFill="1" applyAlignment="1" applyProtection="1">
      <alignment horizontal="left" indent="3"/>
      <protection locked="0"/>
    </xf>
    <xf numFmtId="10" fontId="0" fillId="5" borderId="0" xfId="0" applyNumberFormat="1" applyFill="1" applyAlignment="1" applyProtection="1">
      <alignment horizontal="left" indent="3"/>
      <protection locked="0"/>
    </xf>
    <xf numFmtId="14" fontId="0" fillId="5" borderId="0" xfId="0" applyNumberFormat="1" applyFill="1" applyAlignment="1" applyProtection="1">
      <alignment horizontal="left" indent="3"/>
      <protection locked="0"/>
    </xf>
    <xf numFmtId="0" fontId="0" fillId="5" borderId="0" xfId="0" applyFill="1" applyAlignment="1" applyProtection="1">
      <alignment horizontal="left" indent="3"/>
      <protection locked="0"/>
    </xf>
    <xf numFmtId="14" fontId="0" fillId="0" borderId="0" xfId="0" applyNumberFormat="1"/>
    <xf numFmtId="0" fontId="5" fillId="3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alendly.com/twine-advisers/team-discovery-ca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360045</xdr:colOff>
      <xdr:row>3</xdr:row>
      <xdr:rowOff>3810</xdr:rowOff>
    </xdr:from>
    <xdr:to>
      <xdr:col>5</xdr:col>
      <xdr:colOff>1371600</xdr:colOff>
      <xdr:row>22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1A9017-DAE1-4CD4-AA65-5DA40F4CA343}"/>
            </a:ext>
          </a:extLst>
        </xdr:cNvPr>
        <xdr:cNvSpPr txBox="1"/>
      </xdr:nvSpPr>
      <xdr:spPr>
        <a:xfrm>
          <a:off x="3484245" y="803910"/>
          <a:ext cx="2718435" cy="387477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050"/>
            <a:t>This calculator seeks to calculate where</a:t>
          </a:r>
          <a:r>
            <a:rPr lang="en-NZ" sz="1050" baseline="0"/>
            <a:t> the rate would need to be in the future to justify leaving your loans as they are OR breaking and refixing early.</a:t>
          </a:r>
          <a:br>
            <a:rPr lang="en-NZ" sz="1050" baseline="0"/>
          </a:br>
          <a:endParaRPr lang="en-NZ" sz="1050" baseline="0"/>
        </a:p>
        <a:p>
          <a:r>
            <a:rPr lang="en-NZ" sz="1050" baseline="0"/>
            <a:t>Takes into account break fees (if any) as a proportion of the loan balance.</a:t>
          </a:r>
        </a:p>
        <a:p>
          <a:endParaRPr lang="en-NZ" sz="1050" baseline="0"/>
        </a:p>
        <a:p>
          <a:r>
            <a:rPr lang="en-NZ" sz="1050" b="1" i="1" baseline="0"/>
            <a:t>Instructions: </a:t>
          </a:r>
          <a:r>
            <a:rPr lang="en-NZ" sz="1050" i="1" baseline="0"/>
            <a:t>Fill out the yellow cells with your loan details. Loan balance must be &gt;$0.</a:t>
          </a:r>
          <a:r>
            <a:rPr lang="en-NZ" sz="1050" i="1"/>
            <a:t> </a:t>
          </a:r>
        </a:p>
        <a:p>
          <a:endParaRPr lang="en-NZ" sz="1050"/>
        </a:p>
        <a:p>
          <a:r>
            <a:rPr lang="en-NZ" sz="1050" b="1" u="sng"/>
            <a:t>Your choices are either to:</a:t>
          </a:r>
        </a:p>
        <a:p>
          <a:endParaRPr lang="en-NZ" sz="1050"/>
        </a:p>
        <a:p>
          <a:r>
            <a:rPr lang="en-NZ" sz="1050" b="1"/>
            <a:t>1) </a:t>
          </a:r>
          <a:r>
            <a:rPr lang="en-NZ" sz="1050"/>
            <a:t>Break</a:t>
          </a:r>
          <a:r>
            <a:rPr lang="en-NZ" sz="1050" baseline="0"/>
            <a:t> and refix now to avoid the risk of the rate going to comparable future rate; </a:t>
          </a:r>
          <a:r>
            <a:rPr lang="en-NZ" sz="1050" b="1" u="sng" baseline="0"/>
            <a:t>OR</a:t>
          </a:r>
          <a:r>
            <a:rPr lang="en-NZ" sz="1050" baseline="0"/>
            <a:t>,</a:t>
          </a:r>
        </a:p>
        <a:p>
          <a:endParaRPr lang="en-NZ" sz="1050" baseline="0"/>
        </a:p>
        <a:p>
          <a:r>
            <a:rPr lang="en-NZ" sz="1050" b="1" baseline="0"/>
            <a:t>2) </a:t>
          </a:r>
          <a:r>
            <a:rPr lang="en-NZ" sz="1050" baseline="0"/>
            <a:t>Wait until you can lock in a rate between 35 - 60 days before the renewal depending on your bank.</a:t>
          </a:r>
        </a:p>
        <a:p>
          <a:endParaRPr lang="en-NZ" sz="1050" baseline="0"/>
        </a:p>
        <a:p>
          <a:r>
            <a:rPr lang="en-NZ" sz="1050" baseline="0"/>
            <a:t>Contact us if you would like to discuss your analysis with a Twine adviser or if you have any questions.</a:t>
          </a:r>
          <a:endParaRPr lang="en-NZ" sz="1050"/>
        </a:p>
      </xdr:txBody>
    </xdr:sp>
    <xdr:clientData/>
  </xdr:twoCellAnchor>
  <xdr:twoCellAnchor editAs="oneCell">
    <xdr:from>
      <xdr:col>1</xdr:col>
      <xdr:colOff>161925</xdr:colOff>
      <xdr:row>21</xdr:row>
      <xdr:rowOff>304800</xdr:rowOff>
    </xdr:from>
    <xdr:to>
      <xdr:col>2</xdr:col>
      <xdr:colOff>43815</xdr:colOff>
      <xdr:row>23</xdr:row>
      <xdr:rowOff>209550</xdr:rowOff>
    </xdr:to>
    <xdr:pic>
      <xdr:nvPicPr>
        <xdr:cNvPr id="3" name="Picture 2" descr="A close up of a sign&#10;&#10;Description automatically generated">
          <a:extLst>
            <a:ext uri="{FF2B5EF4-FFF2-40B4-BE49-F238E27FC236}">
              <a16:creationId xmlns:a16="http://schemas.microsoft.com/office/drawing/2014/main" id="{EAFA1576-EEA0-4397-AD76-64DB26CA4D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352925"/>
          <a:ext cx="1424940" cy="533400"/>
        </a:xfrm>
        <a:prstGeom prst="rect">
          <a:avLst/>
        </a:prstGeom>
      </xdr:spPr>
    </xdr:pic>
    <xdr:clientData/>
  </xdr:twoCellAnchor>
  <xdr:twoCellAnchor>
    <xdr:from>
      <xdr:col>3</xdr:col>
      <xdr:colOff>762000</xdr:colOff>
      <xdr:row>23</xdr:row>
      <xdr:rowOff>91440</xdr:rowOff>
    </xdr:from>
    <xdr:to>
      <xdr:col>5</xdr:col>
      <xdr:colOff>901065</xdr:colOff>
      <xdr:row>24</xdr:row>
      <xdr:rowOff>140970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4CFF6-8459-38A9-B512-EB1B1F0279BE}"/>
            </a:ext>
          </a:extLst>
        </xdr:cNvPr>
        <xdr:cNvSpPr/>
      </xdr:nvSpPr>
      <xdr:spPr>
        <a:xfrm>
          <a:off x="3886200" y="4663440"/>
          <a:ext cx="1853565" cy="344805"/>
        </a:xfrm>
        <a:prstGeom prst="round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600" b="1"/>
            <a:t>CONTACT US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3281-D13A-40EE-921F-04F9CBE56241}">
  <dimension ref="A1:G49"/>
  <sheetViews>
    <sheetView tabSelected="1" workbookViewId="0">
      <selection activeCell="C4" sqref="C4"/>
    </sheetView>
  </sheetViews>
  <sheetFormatPr defaultColWidth="0" defaultRowHeight="14.4" customHeight="1" zeroHeight="1" x14ac:dyDescent="0.3"/>
  <cols>
    <col min="1" max="1" width="4.44140625" style="1" customWidth="1"/>
    <col min="2" max="2" width="22.5546875" style="1" bestFit="1" customWidth="1"/>
    <col min="3" max="3" width="18.5546875" style="1" customWidth="1"/>
    <col min="4" max="4" width="12.44140625" style="1" bestFit="1" customWidth="1"/>
    <col min="5" max="5" width="12.44140625" style="1" customWidth="1"/>
    <col min="6" max="6" width="20.21875" style="1" bestFit="1" customWidth="1"/>
    <col min="7" max="7" width="6.109375" style="1" customWidth="1"/>
    <col min="8" max="16384" width="8.88671875" style="1" hidden="1"/>
  </cols>
  <sheetData>
    <row r="1" spans="2:6" x14ac:dyDescent="0.3"/>
    <row r="2" spans="2:6" ht="25.8" customHeight="1" x14ac:dyDescent="0.3">
      <c r="B2" s="23" t="s">
        <v>7</v>
      </c>
      <c r="C2" s="23"/>
      <c r="D2" s="23"/>
      <c r="E2" s="23"/>
      <c r="F2" s="23"/>
    </row>
    <row r="3" spans="2:6" ht="22.8" customHeight="1" x14ac:dyDescent="0.3">
      <c r="C3" s="8"/>
    </row>
    <row r="4" spans="2:6" x14ac:dyDescent="0.3">
      <c r="B4" s="9" t="s">
        <v>0</v>
      </c>
      <c r="C4" s="18">
        <v>568000</v>
      </c>
    </row>
    <row r="5" spans="2:6" x14ac:dyDescent="0.3">
      <c r="B5" s="9" t="s">
        <v>1</v>
      </c>
      <c r="C5" s="18">
        <v>0</v>
      </c>
    </row>
    <row r="6" spans="2:6" x14ac:dyDescent="0.3">
      <c r="B6" s="10"/>
      <c r="C6" s="11"/>
    </row>
    <row r="7" spans="2:6" x14ac:dyDescent="0.3">
      <c r="B7" s="9" t="s">
        <v>2</v>
      </c>
      <c r="C7" s="19">
        <v>3.95E-2</v>
      </c>
      <c r="E7" s="2"/>
    </row>
    <row r="8" spans="2:6" x14ac:dyDescent="0.3">
      <c r="B8" s="9" t="s">
        <v>3</v>
      </c>
      <c r="C8" s="20">
        <v>45044</v>
      </c>
    </row>
    <row r="9" spans="2:6" x14ac:dyDescent="0.3">
      <c r="B9" s="9" t="s">
        <v>4</v>
      </c>
      <c r="C9" s="16">
        <f ca="1">((C8-TODAY())/365)</f>
        <v>0.23835616438356164</v>
      </c>
    </row>
    <row r="10" spans="2:6" x14ac:dyDescent="0.3">
      <c r="B10" s="10"/>
      <c r="C10" s="11"/>
    </row>
    <row r="11" spans="2:6" x14ac:dyDescent="0.3">
      <c r="B11" s="9" t="s">
        <v>8</v>
      </c>
      <c r="C11" s="19">
        <v>6.59E-2</v>
      </c>
    </row>
    <row r="12" spans="2:6" x14ac:dyDescent="0.3">
      <c r="B12" s="9" t="s">
        <v>5</v>
      </c>
      <c r="C12" s="21">
        <v>3</v>
      </c>
    </row>
    <row r="13" spans="2:6" x14ac:dyDescent="0.3">
      <c r="B13" s="10"/>
      <c r="C13" s="11"/>
    </row>
    <row r="14" spans="2:6" x14ac:dyDescent="0.3">
      <c r="B14" s="12" t="s">
        <v>9</v>
      </c>
      <c r="C14" s="13">
        <f ca="1">((((C11-C7)*C9)-(C5/C4))/C12)+C11</f>
        <v>6.7997534246575342E-2</v>
      </c>
    </row>
    <row r="15" spans="2:6" x14ac:dyDescent="0.3">
      <c r="B15" s="12" t="s">
        <v>6</v>
      </c>
      <c r="C15" s="14">
        <f ca="1">C12-C9</f>
        <v>2.7616438356164386</v>
      </c>
    </row>
    <row r="16" spans="2:6" x14ac:dyDescent="0.3"/>
    <row r="17" spans="2:7" x14ac:dyDescent="0.3"/>
    <row r="18" spans="2:7" x14ac:dyDescent="0.3"/>
    <row r="19" spans="2:7" x14ac:dyDescent="0.3">
      <c r="D19" s="3"/>
    </row>
    <row r="20" spans="2:7" x14ac:dyDescent="0.3"/>
    <row r="21" spans="2:7" x14ac:dyDescent="0.3"/>
    <row r="22" spans="2:7" ht="24.6" customHeight="1" x14ac:dyDescent="0.3"/>
    <row r="23" spans="2:7" ht="24.6" customHeight="1" x14ac:dyDescent="0.3"/>
    <row r="24" spans="2:7" ht="23.4" customHeight="1" x14ac:dyDescent="0.3">
      <c r="B24" s="15"/>
      <c r="C24" s="15"/>
    </row>
    <row r="25" spans="2:7" ht="15.6" x14ac:dyDescent="0.3">
      <c r="C25" s="4"/>
      <c r="E25" s="17"/>
      <c r="F25" s="17"/>
      <c r="G25" s="5"/>
    </row>
    <row r="26" spans="2:7" x14ac:dyDescent="0.3"/>
    <row r="27" spans="2:7" hidden="1" x14ac:dyDescent="0.3"/>
    <row r="28" spans="2:7" hidden="1" x14ac:dyDescent="0.3">
      <c r="C28" s="4"/>
      <c r="E28" s="6"/>
      <c r="F28" s="6"/>
    </row>
    <row r="29" spans="2:7" hidden="1" x14ac:dyDescent="0.3"/>
    <row r="30" spans="2:7" hidden="1" x14ac:dyDescent="0.3"/>
    <row r="31" spans="2:7" hidden="1" x14ac:dyDescent="0.3">
      <c r="C31" s="7"/>
      <c r="D31" s="7"/>
      <c r="G31" s="5"/>
    </row>
    <row r="32" spans="2:7" hidden="1" x14ac:dyDescent="0.3"/>
    <row r="33" spans="3:4" hidden="1" x14ac:dyDescent="0.3"/>
    <row r="34" spans="3:4" hidden="1" x14ac:dyDescent="0.3">
      <c r="C34" s="6"/>
      <c r="D34" s="6"/>
    </row>
    <row r="35" spans="3:4" hidden="1" x14ac:dyDescent="0.3"/>
    <row r="36" spans="3:4" hidden="1" x14ac:dyDescent="0.3"/>
    <row r="37" spans="3:4" hidden="1" x14ac:dyDescent="0.3">
      <c r="C37" s="6"/>
      <c r="D37" s="6"/>
    </row>
    <row r="38" spans="3:4" hidden="1" x14ac:dyDescent="0.3"/>
    <row r="39" spans="3:4" hidden="1" x14ac:dyDescent="0.3"/>
    <row r="40" spans="3:4" hidden="1" x14ac:dyDescent="0.3"/>
    <row r="41" spans="3:4" hidden="1" x14ac:dyDescent="0.3"/>
    <row r="42" spans="3:4" hidden="1" x14ac:dyDescent="0.3"/>
    <row r="43" spans="3:4" hidden="1" x14ac:dyDescent="0.3"/>
    <row r="44" spans="3:4" hidden="1" x14ac:dyDescent="0.3"/>
    <row r="45" spans="3:4" hidden="1" x14ac:dyDescent="0.3"/>
    <row r="46" spans="3:4" hidden="1" x14ac:dyDescent="0.3"/>
    <row r="47" spans="3:4" hidden="1" x14ac:dyDescent="0.3"/>
    <row r="48" spans="3:4" hidden="1" x14ac:dyDescent="0.3"/>
    <row r="49" hidden="1" x14ac:dyDescent="0.3"/>
  </sheetData>
  <sheetProtection algorithmName="SHA-512" hashValue="4H6WF+ofBbeiRzSvUbnYzROzWjtSmY/6R9AG6xZP5LyHYFs9sKxs3Xamg3xeisgMYHr8bP+UitOQCT4o/aBBdw==" saltValue="xNQSdONznfzVEOEqhgA3ww==" spinCount="100000" sheet="1" objects="1" scenarios="1" selectLockedCells="1"/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98A7-3A55-4ADD-9F2E-1868017C14E5}">
  <dimension ref="B2:D6"/>
  <sheetViews>
    <sheetView workbookViewId="0">
      <selection activeCell="D7" sqref="D7"/>
    </sheetView>
  </sheetViews>
  <sheetFormatPr defaultRowHeight="14.4" x14ac:dyDescent="0.3"/>
  <cols>
    <col min="2" max="4" width="10.5546875" bestFit="1" customWidth="1"/>
  </cols>
  <sheetData>
    <row r="2" spans="2:4" x14ac:dyDescent="0.3">
      <c r="B2" s="22"/>
      <c r="C2" s="22"/>
    </row>
    <row r="6" spans="2:4" x14ac:dyDescent="0.3">
      <c r="C6" s="22">
        <v>45066</v>
      </c>
      <c r="D6" s="22">
        <f>C6-35</f>
        <v>45031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 &amp; Refix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Eugene Bartsaikin</cp:lastModifiedBy>
  <dcterms:created xsi:type="dcterms:W3CDTF">2022-11-10T00:49:12Z</dcterms:created>
  <dcterms:modified xsi:type="dcterms:W3CDTF">2023-01-31T01:54:03Z</dcterms:modified>
</cp:coreProperties>
</file>